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B2081E543FF1968C/Documents/SMT/Bootstrap/xls/"/>
    </mc:Choice>
  </mc:AlternateContent>
  <xr:revisionPtr revIDLastSave="0" documentId="14_{44C01107-22EE-42C6-888C-46AF94B92D34}" xr6:coauthVersionLast="47" xr6:coauthVersionMax="47" xr10:uidLastSave="{00000000-0000-0000-0000-000000000000}"/>
  <bookViews>
    <workbookView xWindow="3120" yWindow="960" windowWidth="16500" windowHeight="1524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4" i="1" l="1"/>
  <c r="I23" i="1"/>
  <c r="I22" i="1"/>
  <c r="D22" i="1"/>
  <c r="C22" i="1"/>
  <c r="D21" i="1"/>
  <c r="C21" i="1"/>
  <c r="D20" i="1"/>
  <c r="C20" i="1"/>
  <c r="Z13" i="1"/>
  <c r="X13" i="1"/>
  <c r="Y13" i="1" s="1"/>
  <c r="Q13" i="1"/>
  <c r="O13" i="1"/>
  <c r="P13" i="1" s="1"/>
  <c r="G13" i="1"/>
  <c r="F13" i="1"/>
  <c r="E13" i="1"/>
  <c r="K77" i="1" l="1"/>
  <c r="P28" i="1"/>
  <c r="Q28" i="1"/>
  <c r="O28" i="1"/>
  <c r="M28" i="1"/>
  <c r="L28" i="1"/>
  <c r="K28" i="1"/>
  <c r="D23" i="1" l="1"/>
  <c r="B6" i="1" l="1"/>
  <c r="G6" i="1" l="1"/>
  <c r="E6" i="1"/>
  <c r="D6" i="1" l="1"/>
  <c r="C6" i="1"/>
  <c r="F21" i="1" l="1"/>
  <c r="I25" i="1"/>
  <c r="I26" i="1" s="1"/>
  <c r="F20" i="1"/>
  <c r="I6" i="1" l="1"/>
  <c r="C23" i="1" l="1"/>
  <c r="F22" i="1"/>
  <c r="F23" i="1" s="1"/>
  <c r="F6" i="1"/>
  <c r="H6" i="1" s="1"/>
  <c r="J6" i="1" s="1"/>
  <c r="I7" i="1" l="1"/>
  <c r="L29" i="1" l="1"/>
  <c r="P29" i="1"/>
  <c r="O31" i="1" l="1"/>
</calcChain>
</file>

<file path=xl/sharedStrings.xml><?xml version="1.0" encoding="utf-8"?>
<sst xmlns="http://schemas.openxmlformats.org/spreadsheetml/2006/main" count="106" uniqueCount="42">
  <si>
    <t>DIA</t>
  </si>
  <si>
    <t>SPY</t>
  </si>
  <si>
    <t>QQQ</t>
  </si>
  <si>
    <t>Average</t>
  </si>
  <si>
    <t xml:space="preserve">Our </t>
  </si>
  <si>
    <t>Index</t>
  </si>
  <si>
    <t>Market</t>
  </si>
  <si>
    <t>Returns</t>
  </si>
  <si>
    <t>Signal &amp;</t>
  </si>
  <si>
    <t>Trade Date</t>
  </si>
  <si>
    <t>Position</t>
  </si>
  <si>
    <t>Intraday</t>
  </si>
  <si>
    <t>Gain/Loss</t>
  </si>
  <si>
    <t>Return</t>
  </si>
  <si>
    <t>Trade</t>
  </si>
  <si>
    <t>Our YTD</t>
  </si>
  <si>
    <t>Buy &amp; Hold</t>
  </si>
  <si>
    <t>Signal Price</t>
  </si>
  <si>
    <t>Date</t>
  </si>
  <si>
    <t>Diff</t>
  </si>
  <si>
    <t>ARITHMETIC RESULTS for SMT's Intraday System (SMT.IND)</t>
  </si>
  <si>
    <t>Forecast</t>
  </si>
  <si>
    <t>Year-End</t>
  </si>
  <si>
    <t>N/A</t>
  </si>
  <si>
    <t xml:space="preserve">              Our Returns</t>
  </si>
  <si>
    <t>Buy-&amp;-Hold</t>
  </si>
  <si>
    <t>Outperforming/Underperforming</t>
  </si>
  <si>
    <t>Current Signal</t>
  </si>
  <si>
    <t>Total</t>
  </si>
  <si>
    <t>QQQ/QID</t>
  </si>
  <si>
    <t>Long Positions</t>
  </si>
  <si>
    <t>Short Positions</t>
  </si>
  <si>
    <t>Total Longs &amp; Shorts</t>
  </si>
  <si>
    <t>Avg Longs</t>
  </si>
  <si>
    <t>Avg Shorts</t>
  </si>
  <si>
    <t>Gains (Longs &amp; Short)</t>
  </si>
  <si>
    <t>Losses (Longs &amp; Shorts)</t>
  </si>
  <si>
    <t>Open</t>
  </si>
  <si>
    <t>Long</t>
  </si>
  <si>
    <t>EOY 480.56</t>
  </si>
  <si>
    <t>EOY 681.87</t>
  </si>
  <si>
    <t>EOY 614.26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</si>
</sst>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/d/yy;@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2" fontId="0" fillId="0" borderId="0" xfId="0" applyNumberFormat="1"/>
    <xf numFmtId="0" fontId="1" fillId="0" borderId="0" xfId="0" applyFont="1"/>
    <xf numFmtId="164" fontId="0" fillId="0" borderId="0" xfId="0" applyNumberFormat="1"/>
    <xf numFmtId="0" fontId="2" fillId="0" borderId="0" xfId="0" applyFont="1"/>
    <xf numFmtId="165" fontId="0" fillId="0" borderId="0" xfId="0" applyNumberFormat="1"/>
    <xf numFmtId="165" fontId="1" fillId="0" borderId="0" xfId="0" applyNumberFormat="1" applyFont="1"/>
    <xf numFmtId="2" fontId="1" fillId="0" borderId="0" xfId="0" applyNumberFormat="1" applyFont="1"/>
    <xf numFmtId="0" fontId="3" fillId="0" borderId="0" xfId="0" applyFont="1"/>
    <xf numFmtId="164" fontId="1" fillId="0" borderId="0" xfId="0" applyNumberFormat="1" applyFont="1"/>
    <xf numFmtId="2" fontId="0" fillId="0" borderId="0" xfId="0" quotePrefix="1" applyNumberFormat="1"/>
    <xf numFmtId="1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048576"/>
  <sheetViews>
    <sheetView tabSelected="1" topLeftCell="A7" zoomScaleNormal="100" workbookViewId="0">
      <selection activeCell="M22" sqref="M22"/>
    </sheetView>
  </sheetViews>
  <sheetFormatPr defaultRowHeight="15" x14ac:dyDescent="0.25"/>
  <cols>
    <col min="1" max="1" width="8.7109375" customWidth="1"/>
    <col min="2" max="2" width="9.28515625" customWidth="1"/>
    <col min="3" max="3" width="8.42578125" customWidth="1"/>
    <col min="4" max="4" width="7.85546875" customWidth="1"/>
    <col min="5" max="5" width="9.85546875" customWidth="1"/>
    <col min="6" max="6" width="8.7109375" customWidth="1"/>
    <col min="7" max="7" width="11" customWidth="1"/>
    <col min="8" max="8" width="8.42578125" customWidth="1"/>
    <col min="9" max="9" width="8" customWidth="1"/>
    <col min="10" max="10" width="9" customWidth="1"/>
    <col min="11" max="11" width="9.42578125" customWidth="1"/>
    <col min="12" max="12" width="8.85546875" customWidth="1"/>
    <col min="13" max="13" width="7.85546875" customWidth="1"/>
    <col min="14" max="14" width="5.140625" customWidth="1"/>
    <col min="15" max="15" width="9.85546875" customWidth="1"/>
    <col min="16" max="16" width="7.85546875" customWidth="1"/>
    <col min="17" max="17" width="10.42578125" customWidth="1"/>
    <col min="18" max="18" width="12.28515625" customWidth="1"/>
    <col min="19" max="19" width="11.140625" customWidth="1"/>
    <col min="20" max="20" width="10.140625" customWidth="1"/>
    <col min="21" max="21" width="10.7109375" bestFit="1" customWidth="1"/>
    <col min="22" max="22" width="6.85546875" customWidth="1"/>
    <col min="23" max="23" width="5.7109375" customWidth="1"/>
    <col min="25" max="25" width="9.42578125" customWidth="1"/>
    <col min="27" max="27" width="13.85546875" customWidth="1"/>
    <col min="28" max="28" width="12.140625" customWidth="1"/>
    <col min="29" max="29" width="9.42578125" bestFit="1" customWidth="1"/>
  </cols>
  <sheetData>
    <row r="1" spans="1:31" ht="21" x14ac:dyDescent="0.35">
      <c r="A1" s="4" t="s">
        <v>20</v>
      </c>
    </row>
    <row r="3" spans="1:31" x14ac:dyDescent="0.25">
      <c r="B3" s="2" t="s">
        <v>0</v>
      </c>
      <c r="D3" s="2" t="s">
        <v>1</v>
      </c>
      <c r="E3" s="2"/>
      <c r="F3" s="2" t="s">
        <v>29</v>
      </c>
      <c r="G3" s="2"/>
      <c r="H3" s="2" t="s">
        <v>3</v>
      </c>
      <c r="I3" s="2"/>
      <c r="J3" s="2" t="s">
        <v>23</v>
      </c>
    </row>
    <row r="4" spans="1:31" x14ac:dyDescent="0.25">
      <c r="B4" s="2" t="s">
        <v>4</v>
      </c>
      <c r="C4" s="2" t="s">
        <v>5</v>
      </c>
      <c r="D4" s="2" t="s">
        <v>4</v>
      </c>
      <c r="E4" s="2" t="s">
        <v>5</v>
      </c>
      <c r="F4" s="2" t="s">
        <v>4</v>
      </c>
      <c r="G4" s="2" t="s">
        <v>5</v>
      </c>
      <c r="H4" s="2" t="s">
        <v>4</v>
      </c>
      <c r="I4" s="2" t="s">
        <v>6</v>
      </c>
      <c r="J4" s="2" t="s">
        <v>22</v>
      </c>
    </row>
    <row r="5" spans="1:31" x14ac:dyDescent="0.25">
      <c r="A5" t="s">
        <v>18</v>
      </c>
      <c r="B5" s="2" t="s">
        <v>7</v>
      </c>
      <c r="C5" s="2" t="s">
        <v>7</v>
      </c>
      <c r="D5" s="2" t="s">
        <v>7</v>
      </c>
      <c r="E5" s="2" t="s">
        <v>7</v>
      </c>
      <c r="F5" s="2" t="s">
        <v>7</v>
      </c>
      <c r="G5" s="2" t="s">
        <v>7</v>
      </c>
      <c r="H5" s="2" t="s">
        <v>7</v>
      </c>
      <c r="I5" s="2" t="s">
        <v>7</v>
      </c>
      <c r="J5" s="2" t="s">
        <v>21</v>
      </c>
    </row>
    <row r="6" spans="1:31" x14ac:dyDescent="0.25">
      <c r="A6" s="5">
        <v>46031</v>
      </c>
      <c r="B6" s="1">
        <f>+C20</f>
        <v>3.0089895122357206</v>
      </c>
      <c r="C6" s="1">
        <f>+D20</f>
        <v>3.0089895122357206</v>
      </c>
      <c r="D6" s="1">
        <f>+C21</f>
        <v>1.7891973543344104</v>
      </c>
      <c r="E6" s="1">
        <f>+D21</f>
        <v>1.7891973543344104</v>
      </c>
      <c r="F6" s="1">
        <f>+C22</f>
        <v>2.0170611793051783</v>
      </c>
      <c r="G6" s="1">
        <f>+D22</f>
        <v>2.0170611793051783</v>
      </c>
      <c r="H6" s="1">
        <f>SUM(B6+D6+F6)/3</f>
        <v>2.2717493486251032</v>
      </c>
      <c r="I6" s="1">
        <f>SUM(+C6+E6+G6)/3</f>
        <v>2.2717493486251032</v>
      </c>
      <c r="J6" s="1">
        <f>+H6*12/0.1</f>
        <v>272.60992183501236</v>
      </c>
    </row>
    <row r="7" spans="1:31" x14ac:dyDescent="0.25">
      <c r="A7" s="5"/>
      <c r="E7" s="2"/>
      <c r="H7" s="2" t="s">
        <v>19</v>
      </c>
      <c r="I7" s="3">
        <f>+H6-I6</f>
        <v>0</v>
      </c>
    </row>
    <row r="8" spans="1:31" ht="21" x14ac:dyDescent="0.35">
      <c r="C8" s="4" t="s">
        <v>0</v>
      </c>
      <c r="G8" s="2"/>
      <c r="M8" s="4" t="s">
        <v>1</v>
      </c>
      <c r="Q8" s="2"/>
      <c r="V8" s="4" t="s">
        <v>2</v>
      </c>
      <c r="Z8" s="2"/>
    </row>
    <row r="9" spans="1:31" x14ac:dyDescent="0.25">
      <c r="A9" s="2"/>
      <c r="B9" s="2"/>
      <c r="D9" s="2"/>
      <c r="E9" s="2" t="s">
        <v>14</v>
      </c>
      <c r="F9" s="2"/>
      <c r="G9" t="s">
        <v>39</v>
      </c>
      <c r="K9" s="2"/>
      <c r="L9" s="2"/>
      <c r="N9" s="2"/>
      <c r="O9" s="2" t="s">
        <v>14</v>
      </c>
      <c r="P9" s="2"/>
      <c r="Q9" t="s">
        <v>40</v>
      </c>
      <c r="T9" s="2"/>
      <c r="U9" s="2"/>
      <c r="W9" s="2"/>
      <c r="X9" s="2" t="s">
        <v>14</v>
      </c>
      <c r="Y9" s="2"/>
      <c r="Z9" t="s">
        <v>41</v>
      </c>
      <c r="AD9" s="2"/>
    </row>
    <row r="10" spans="1:31" x14ac:dyDescent="0.25">
      <c r="A10" s="2"/>
      <c r="B10" s="2" t="s">
        <v>8</v>
      </c>
      <c r="C10" s="2" t="s">
        <v>11</v>
      </c>
      <c r="D10" s="2"/>
      <c r="E10" s="2" t="s">
        <v>12</v>
      </c>
      <c r="F10" s="2" t="s">
        <v>15</v>
      </c>
      <c r="G10" s="2" t="s">
        <v>16</v>
      </c>
      <c r="K10" s="2"/>
      <c r="L10" s="2" t="s">
        <v>8</v>
      </c>
      <c r="M10" s="2" t="s">
        <v>11</v>
      </c>
      <c r="N10" s="2"/>
      <c r="O10" s="2" t="s">
        <v>12</v>
      </c>
      <c r="P10" s="2" t="s">
        <v>15</v>
      </c>
      <c r="Q10" s="2" t="s">
        <v>16</v>
      </c>
      <c r="T10" s="2"/>
      <c r="U10" s="2" t="s">
        <v>8</v>
      </c>
      <c r="V10" s="2" t="s">
        <v>11</v>
      </c>
      <c r="W10" s="2"/>
      <c r="X10" s="2" t="s">
        <v>12</v>
      </c>
      <c r="Y10" s="2" t="s">
        <v>15</v>
      </c>
      <c r="Z10" s="2" t="s">
        <v>16</v>
      </c>
      <c r="AC10" s="2"/>
      <c r="AD10" s="2"/>
      <c r="AE10" s="2"/>
    </row>
    <row r="11" spans="1:31" x14ac:dyDescent="0.25">
      <c r="A11" s="2" t="s">
        <v>10</v>
      </c>
      <c r="B11" s="2" t="s">
        <v>9</v>
      </c>
      <c r="C11" s="2" t="s">
        <v>17</v>
      </c>
      <c r="D11" s="2"/>
      <c r="E11" s="2" t="s">
        <v>13</v>
      </c>
      <c r="F11" s="2" t="s">
        <v>13</v>
      </c>
      <c r="G11" s="2" t="s">
        <v>13</v>
      </c>
      <c r="K11" s="2" t="s">
        <v>10</v>
      </c>
      <c r="L11" s="2" t="s">
        <v>9</v>
      </c>
      <c r="M11" s="2" t="s">
        <v>17</v>
      </c>
      <c r="N11" s="2"/>
      <c r="O11" s="2" t="s">
        <v>13</v>
      </c>
      <c r="P11" s="2" t="s">
        <v>13</v>
      </c>
      <c r="Q11" s="2" t="s">
        <v>13</v>
      </c>
      <c r="T11" s="2" t="s">
        <v>10</v>
      </c>
      <c r="U11" s="2" t="s">
        <v>9</v>
      </c>
      <c r="V11" s="2" t="s">
        <v>17</v>
      </c>
      <c r="W11" s="2"/>
      <c r="X11" s="2" t="s">
        <v>13</v>
      </c>
      <c r="Y11" s="2" t="s">
        <v>13</v>
      </c>
      <c r="Z11" s="2" t="s">
        <v>13</v>
      </c>
      <c r="AC11" s="2"/>
      <c r="AD11" s="2"/>
      <c r="AE11" s="2"/>
    </row>
    <row r="12" spans="1:31" x14ac:dyDescent="0.25">
      <c r="A12" t="s">
        <v>38</v>
      </c>
      <c r="B12" s="5">
        <v>46022</v>
      </c>
      <c r="C12" s="1">
        <v>480.56</v>
      </c>
      <c r="D12">
        <v>1</v>
      </c>
      <c r="E12" s="1">
        <v>0</v>
      </c>
      <c r="F12" s="1">
        <v>0</v>
      </c>
      <c r="G12" s="1">
        <v>0</v>
      </c>
      <c r="K12" t="s">
        <v>38</v>
      </c>
      <c r="L12" s="5">
        <v>46022</v>
      </c>
      <c r="M12" s="1">
        <v>681.87</v>
      </c>
      <c r="N12">
        <v>1</v>
      </c>
      <c r="O12" s="1">
        <v>0</v>
      </c>
      <c r="P12" s="1">
        <v>0</v>
      </c>
      <c r="Q12" s="1">
        <v>0</v>
      </c>
      <c r="T12" t="s">
        <v>38</v>
      </c>
      <c r="U12" s="5">
        <v>46022</v>
      </c>
      <c r="V12" s="1">
        <v>614.26</v>
      </c>
      <c r="W12">
        <v>1</v>
      </c>
      <c r="X12" s="1">
        <v>0</v>
      </c>
      <c r="Y12" s="1">
        <v>0</v>
      </c>
      <c r="Z12" s="1">
        <v>0</v>
      </c>
      <c r="AC12" s="5"/>
    </row>
    <row r="13" spans="1:31" x14ac:dyDescent="0.25">
      <c r="A13" t="s">
        <v>37</v>
      </c>
      <c r="B13" s="5">
        <v>46031</v>
      </c>
      <c r="C13" s="1">
        <v>495.02</v>
      </c>
      <c r="E13" s="1">
        <f>(+C13-C12)/+C12*100</f>
        <v>3.0089895122357206</v>
      </c>
      <c r="F13" s="1">
        <f>+F12+E13</f>
        <v>3.0089895122357206</v>
      </c>
      <c r="G13" s="1">
        <f>(+C13-480.56)/480.56*100</f>
        <v>3.0089895122357206</v>
      </c>
      <c r="K13" t="s">
        <v>37</v>
      </c>
      <c r="L13" s="5">
        <v>46031</v>
      </c>
      <c r="M13" s="1">
        <v>694.07</v>
      </c>
      <c r="O13" s="1">
        <f>(+M13-M12)/+M12*100</f>
        <v>1.7891973543344104</v>
      </c>
      <c r="P13" s="1">
        <f>+P12+O13</f>
        <v>1.7891973543344104</v>
      </c>
      <c r="Q13" s="1">
        <f>(+M13-681.87)/681.87*100</f>
        <v>1.7891973543344104</v>
      </c>
      <c r="T13" t="s">
        <v>37</v>
      </c>
      <c r="U13" s="5">
        <v>46031</v>
      </c>
      <c r="V13" s="1">
        <v>626.65</v>
      </c>
      <c r="X13" s="1">
        <f>(+V13-V12)/+V12*100</f>
        <v>2.0170611793051783</v>
      </c>
      <c r="Y13" s="1">
        <f>+Y12+X13</f>
        <v>2.0170611793051783</v>
      </c>
      <c r="Z13" s="1">
        <f>(+V13-614.26)/614.26*100</f>
        <v>2.0170611793051783</v>
      </c>
      <c r="AC13" s="5"/>
    </row>
    <row r="14" spans="1:31" x14ac:dyDescent="0.25">
      <c r="B14" s="5"/>
      <c r="C14" s="1"/>
      <c r="E14" s="1"/>
      <c r="F14" s="1"/>
      <c r="G14" s="1"/>
      <c r="L14" s="5"/>
      <c r="M14" s="1"/>
      <c r="O14" s="1"/>
      <c r="P14" s="1"/>
      <c r="Q14" s="1"/>
      <c r="U14" s="5"/>
      <c r="V14" s="1"/>
      <c r="X14" s="1"/>
      <c r="Y14" s="1"/>
      <c r="Z14" s="1"/>
      <c r="AC14" s="5"/>
    </row>
    <row r="15" spans="1:31" x14ac:dyDescent="0.25">
      <c r="B15" s="5"/>
      <c r="C15" s="1"/>
      <c r="E15" s="1"/>
      <c r="F15" s="1"/>
      <c r="G15" s="1"/>
      <c r="L15" s="5"/>
      <c r="M15" s="1"/>
      <c r="O15" s="1"/>
      <c r="P15" s="1"/>
      <c r="Q15" s="1"/>
      <c r="U15" s="5"/>
      <c r="V15" s="1"/>
      <c r="X15" s="1"/>
      <c r="Y15" s="1"/>
      <c r="Z15" s="1"/>
      <c r="AC15" s="5"/>
    </row>
    <row r="16" spans="1:31" x14ac:dyDescent="0.25">
      <c r="B16" s="5"/>
      <c r="C16" s="1"/>
      <c r="E16" s="1"/>
      <c r="F16" s="1"/>
      <c r="G16" s="1"/>
      <c r="L16" s="5"/>
      <c r="M16" s="1"/>
      <c r="O16" s="1"/>
      <c r="P16" s="1"/>
      <c r="Q16" s="1"/>
      <c r="U16" s="5"/>
      <c r="V16" s="1"/>
      <c r="X16" s="1"/>
      <c r="Y16" s="1"/>
      <c r="Z16" s="1"/>
      <c r="AC16" s="5"/>
    </row>
    <row r="17" spans="2:29" x14ac:dyDescent="0.25">
      <c r="B17" s="5"/>
      <c r="C17" s="1"/>
      <c r="E17" s="1"/>
      <c r="F17" s="1"/>
      <c r="G17" s="1"/>
      <c r="L17" s="5"/>
      <c r="M17" s="1"/>
      <c r="O17" s="1"/>
      <c r="P17" s="1"/>
      <c r="Q17" s="1"/>
      <c r="U17" s="5"/>
      <c r="V17" s="1"/>
      <c r="X17" s="1"/>
      <c r="Y17" s="1"/>
      <c r="Z17" s="1"/>
    </row>
    <row r="18" spans="2:29" x14ac:dyDescent="0.25">
      <c r="B18" s="5"/>
      <c r="C18" s="1"/>
      <c r="E18" s="1"/>
      <c r="F18" s="1"/>
      <c r="G18" s="1"/>
      <c r="L18" s="5"/>
      <c r="M18" s="1"/>
      <c r="O18" s="1"/>
      <c r="P18" s="1"/>
      <c r="Q18" s="1"/>
      <c r="U18" s="5"/>
      <c r="V18" s="1"/>
      <c r="X18" s="1"/>
      <c r="Y18" s="1"/>
      <c r="Z18" s="1"/>
      <c r="AC18" s="5"/>
    </row>
    <row r="19" spans="2:29" x14ac:dyDescent="0.25">
      <c r="B19" s="2" t="s">
        <v>24</v>
      </c>
      <c r="C19" s="7"/>
      <c r="D19" s="2" t="s">
        <v>25</v>
      </c>
      <c r="E19" s="7"/>
      <c r="F19" s="9" t="s">
        <v>26</v>
      </c>
      <c r="G19" s="3"/>
      <c r="K19" s="2" t="s">
        <v>30</v>
      </c>
      <c r="M19" s="1"/>
      <c r="O19" s="2" t="s">
        <v>31</v>
      </c>
      <c r="P19" s="1"/>
      <c r="Q19" s="1"/>
      <c r="U19" s="5"/>
      <c r="V19" s="1"/>
      <c r="X19" s="1"/>
      <c r="Y19" s="1"/>
      <c r="Z19" s="1"/>
      <c r="AC19" s="5"/>
    </row>
    <row r="20" spans="2:29" x14ac:dyDescent="0.25">
      <c r="B20" s="6" t="s">
        <v>0</v>
      </c>
      <c r="C20" s="1">
        <f>+F13</f>
        <v>3.0089895122357206</v>
      </c>
      <c r="D20" s="1">
        <f>+G13</f>
        <v>3.0089895122357206</v>
      </c>
      <c r="E20" s="1"/>
      <c r="F20" s="1">
        <f>+C20-D20</f>
        <v>0</v>
      </c>
      <c r="G20" s="3"/>
      <c r="K20" t="s">
        <v>0</v>
      </c>
      <c r="L20" t="s">
        <v>1</v>
      </c>
      <c r="M20" s="1" t="s">
        <v>2</v>
      </c>
      <c r="O20" t="s">
        <v>0</v>
      </c>
      <c r="P20" t="s">
        <v>1</v>
      </c>
      <c r="Q20" s="1" t="s">
        <v>2</v>
      </c>
      <c r="U20" s="5"/>
      <c r="V20" s="1"/>
      <c r="X20" s="1"/>
      <c r="Y20" s="1"/>
      <c r="Z20" s="1"/>
      <c r="AC20" s="5"/>
    </row>
    <row r="21" spans="2:29" x14ac:dyDescent="0.25">
      <c r="B21" s="6" t="s">
        <v>1</v>
      </c>
      <c r="C21" s="1">
        <f>+P13</f>
        <v>1.7891973543344104</v>
      </c>
      <c r="D21" s="1">
        <f>+Q13</f>
        <v>1.7891973543344104</v>
      </c>
      <c r="E21" s="1"/>
      <c r="F21" s="1">
        <f>+C21-D21</f>
        <v>0</v>
      </c>
      <c r="G21" s="3"/>
      <c r="H21" s="2" t="s">
        <v>27</v>
      </c>
      <c r="K21" s="1">
        <v>3.01</v>
      </c>
      <c r="L21" s="1">
        <v>1.79</v>
      </c>
      <c r="M21" s="1">
        <v>2.02</v>
      </c>
      <c r="N21" s="1"/>
      <c r="O21" s="1"/>
      <c r="P21" s="1"/>
      <c r="Q21" s="1"/>
      <c r="R21" s="11">
        <v>1</v>
      </c>
      <c r="U21" s="5"/>
      <c r="V21" s="1"/>
      <c r="X21" s="1"/>
      <c r="Y21" s="1"/>
      <c r="Z21" s="1"/>
      <c r="AC21" s="5"/>
    </row>
    <row r="22" spans="2:29" x14ac:dyDescent="0.25">
      <c r="B22" s="6" t="s">
        <v>2</v>
      </c>
      <c r="C22" s="1">
        <f>+Y13</f>
        <v>2.0170611793051783</v>
      </c>
      <c r="D22" s="1">
        <f>+Z13</f>
        <v>2.0170611793051783</v>
      </c>
      <c r="E22" s="1"/>
      <c r="F22" s="1">
        <f>+C22-D22</f>
        <v>0</v>
      </c>
      <c r="G22" s="3"/>
      <c r="H22" t="s">
        <v>0</v>
      </c>
      <c r="I22" s="1">
        <f>+E13</f>
        <v>3.0089895122357206</v>
      </c>
      <c r="K22" s="1"/>
      <c r="L22" s="1"/>
      <c r="M22" s="1"/>
      <c r="N22" s="1"/>
      <c r="O22" s="1"/>
      <c r="P22" s="1"/>
      <c r="Q22" s="1"/>
      <c r="R22" s="11">
        <v>2</v>
      </c>
      <c r="U22" s="5"/>
      <c r="V22" s="1"/>
      <c r="X22" s="1"/>
      <c r="Y22" s="1"/>
      <c r="Z22" s="1"/>
      <c r="AC22" s="5"/>
    </row>
    <row r="23" spans="2:29" x14ac:dyDescent="0.25">
      <c r="B23" s="6" t="s">
        <v>3</v>
      </c>
      <c r="C23" s="7">
        <f>SUM(C20:C22)/3</f>
        <v>2.2717493486251032</v>
      </c>
      <c r="D23" s="7">
        <f>SUM(D20:D22)/3</f>
        <v>2.2717493486251032</v>
      </c>
      <c r="E23" s="1"/>
      <c r="F23" s="1">
        <f>SUM(F20:F22)/3</f>
        <v>0</v>
      </c>
      <c r="G23" s="3"/>
      <c r="H23" t="s">
        <v>1</v>
      </c>
      <c r="I23" s="1">
        <f>+O13</f>
        <v>1.7891973543344104</v>
      </c>
      <c r="K23" s="1"/>
      <c r="L23" s="1"/>
      <c r="M23" s="1"/>
      <c r="N23" s="1"/>
      <c r="O23" s="1"/>
      <c r="P23" s="1"/>
      <c r="Q23" s="1"/>
      <c r="R23" s="11">
        <v>3</v>
      </c>
      <c r="U23" s="5"/>
      <c r="V23" s="1"/>
      <c r="X23" s="1"/>
      <c r="Y23" s="1"/>
      <c r="Z23" s="1"/>
      <c r="AC23" s="5"/>
    </row>
    <row r="24" spans="2:29" x14ac:dyDescent="0.25">
      <c r="B24" s="5"/>
      <c r="C24" s="1"/>
      <c r="E24" s="1"/>
      <c r="F24" s="3"/>
      <c r="G24" s="3"/>
      <c r="H24" t="s">
        <v>2</v>
      </c>
      <c r="I24" s="1">
        <f>+X13</f>
        <v>2.0170611793051783</v>
      </c>
      <c r="K24" s="1"/>
      <c r="L24" s="1"/>
      <c r="M24" s="1"/>
      <c r="N24" s="1"/>
      <c r="O24" s="1"/>
      <c r="P24" s="1"/>
      <c r="Q24" s="1"/>
      <c r="R24" s="11">
        <v>4</v>
      </c>
      <c r="U24" s="5"/>
      <c r="V24" s="1"/>
      <c r="X24" s="1"/>
      <c r="Y24" s="1"/>
      <c r="Z24" s="1"/>
      <c r="AC24" s="5"/>
    </row>
    <row r="25" spans="2:29" x14ac:dyDescent="0.25">
      <c r="B25" s="5"/>
      <c r="C25" s="1"/>
      <c r="E25" s="1"/>
      <c r="F25" s="3"/>
      <c r="G25" s="3"/>
      <c r="H25" t="s">
        <v>28</v>
      </c>
      <c r="I25" s="1">
        <f>SUM(I22:I24)</f>
        <v>6.8152480458753093</v>
      </c>
      <c r="K25" s="1"/>
      <c r="L25" s="1"/>
      <c r="M25" s="1"/>
      <c r="N25" s="1"/>
      <c r="O25" s="1"/>
      <c r="P25" s="1"/>
      <c r="Q25" s="1"/>
      <c r="R25" s="11">
        <v>5</v>
      </c>
      <c r="U25" s="5"/>
      <c r="V25" s="1"/>
      <c r="X25" s="1"/>
      <c r="Y25" s="1"/>
      <c r="Z25" s="1"/>
      <c r="AC25" s="5"/>
    </row>
    <row r="26" spans="2:29" x14ac:dyDescent="0.25">
      <c r="B26" s="5"/>
      <c r="C26" s="1"/>
      <c r="D26" s="1"/>
      <c r="E26" s="1"/>
      <c r="F26" s="3"/>
      <c r="G26" s="2"/>
      <c r="H26" t="s">
        <v>3</v>
      </c>
      <c r="I26" s="1">
        <f>+I25/3</f>
        <v>2.2717493486251032</v>
      </c>
      <c r="K26" s="1"/>
      <c r="L26" s="1"/>
      <c r="M26" s="1"/>
      <c r="O26" s="10"/>
      <c r="P26" s="1"/>
      <c r="Q26" s="1"/>
      <c r="R26" s="11">
        <v>6</v>
      </c>
      <c r="U26" s="5"/>
      <c r="V26" s="1"/>
      <c r="X26" s="1"/>
      <c r="Y26" s="1"/>
      <c r="Z26" s="1"/>
      <c r="AC26" s="5"/>
    </row>
    <row r="27" spans="2:29" x14ac:dyDescent="0.25">
      <c r="B27" s="5"/>
      <c r="C27" s="1"/>
      <c r="E27" s="1"/>
      <c r="F27" s="1"/>
      <c r="G27" s="1"/>
      <c r="K27" s="1"/>
      <c r="L27" s="1"/>
      <c r="M27" s="1"/>
      <c r="O27" s="1"/>
      <c r="P27" s="1"/>
      <c r="Q27" s="1"/>
      <c r="R27" s="11">
        <v>7</v>
      </c>
      <c r="T27" s="5"/>
      <c r="U27" s="5"/>
      <c r="V27" s="1"/>
      <c r="X27" s="1"/>
      <c r="Y27" s="1"/>
      <c r="Z27" s="1"/>
      <c r="AC27" s="5"/>
    </row>
    <row r="28" spans="2:29" x14ac:dyDescent="0.25">
      <c r="B28" s="5"/>
      <c r="C28" s="1"/>
      <c r="E28" s="1"/>
      <c r="F28" s="1"/>
      <c r="G28" s="1"/>
      <c r="K28" s="1">
        <f>SUM(K21:K27)</f>
        <v>3.01</v>
      </c>
      <c r="L28" s="1">
        <f>SUM(L21:L27)</f>
        <v>1.79</v>
      </c>
      <c r="M28" s="1">
        <f>SUM(M21:M27)</f>
        <v>2.02</v>
      </c>
      <c r="N28" s="1"/>
      <c r="O28" s="1">
        <f>SUM(O21:O27)</f>
        <v>0</v>
      </c>
      <c r="P28" s="1">
        <f>SUM(P21:P27)</f>
        <v>0</v>
      </c>
      <c r="Q28" s="1">
        <f>SUM(Q21:Q27)</f>
        <v>0</v>
      </c>
      <c r="R28" s="11">
        <v>8</v>
      </c>
      <c r="T28" s="5"/>
      <c r="U28" s="5"/>
      <c r="V28" s="1"/>
      <c r="X28" s="1"/>
      <c r="Y28" s="1"/>
      <c r="Z28" s="1"/>
      <c r="AC28" s="5"/>
    </row>
    <row r="29" spans="2:29" x14ac:dyDescent="0.25">
      <c r="B29" s="5"/>
      <c r="C29" s="1"/>
      <c r="E29" s="1"/>
      <c r="F29" s="1"/>
      <c r="G29" s="1"/>
      <c r="K29" t="s">
        <v>33</v>
      </c>
      <c r="L29" s="1">
        <f>(+K28+L28+M28)/3</f>
        <v>2.2733333333333334</v>
      </c>
      <c r="M29" s="1"/>
      <c r="O29" t="s">
        <v>34</v>
      </c>
      <c r="P29" s="1">
        <f>(+O28+P28+Q28)/3</f>
        <v>0</v>
      </c>
      <c r="Q29" s="1"/>
      <c r="R29" s="11">
        <v>9</v>
      </c>
      <c r="U29" s="5"/>
      <c r="V29" s="1"/>
      <c r="X29" s="1"/>
      <c r="Y29" s="1"/>
      <c r="Z29" s="1"/>
      <c r="AC29" s="5"/>
    </row>
    <row r="30" spans="2:29" x14ac:dyDescent="0.25">
      <c r="B30" s="5"/>
      <c r="C30" s="1"/>
      <c r="E30" s="1"/>
      <c r="F30" s="1"/>
      <c r="G30" s="1"/>
      <c r="O30" s="1"/>
      <c r="P30" s="1"/>
      <c r="Q30" s="1"/>
      <c r="R30" s="11">
        <v>10</v>
      </c>
      <c r="U30" s="5"/>
      <c r="V30" s="1"/>
      <c r="X30" s="1"/>
      <c r="Y30" s="1"/>
      <c r="Z30" s="1"/>
      <c r="AC30" s="5"/>
    </row>
    <row r="31" spans="2:29" x14ac:dyDescent="0.25">
      <c r="K31" s="1"/>
      <c r="L31" s="2" t="s">
        <v>32</v>
      </c>
      <c r="M31" s="1"/>
      <c r="O31" s="7">
        <f>+L29+P29</f>
        <v>2.2733333333333334</v>
      </c>
      <c r="P31" s="1"/>
      <c r="Q31" s="1"/>
      <c r="R31" s="11">
        <v>11</v>
      </c>
      <c r="U31" s="5"/>
      <c r="V31" s="1"/>
      <c r="X31" s="1"/>
      <c r="Y31" s="1"/>
      <c r="Z31" s="1"/>
      <c r="AC31" s="5"/>
    </row>
    <row r="32" spans="2:29" x14ac:dyDescent="0.25">
      <c r="R32" s="11">
        <v>12</v>
      </c>
      <c r="U32" s="5"/>
      <c r="V32" s="1"/>
      <c r="X32" s="1"/>
      <c r="Y32" s="1"/>
      <c r="Z32" s="1"/>
      <c r="AC32" s="5"/>
    </row>
    <row r="33" spans="11:29" x14ac:dyDescent="0.25">
      <c r="K33" t="s">
        <v>35</v>
      </c>
      <c r="O33" t="s">
        <v>36</v>
      </c>
      <c r="U33" s="5"/>
      <c r="V33" s="1"/>
      <c r="X33" s="1"/>
      <c r="Y33" s="1"/>
      <c r="Z33" s="1"/>
      <c r="AC33" s="5"/>
    </row>
    <row r="34" spans="11:29" x14ac:dyDescent="0.25">
      <c r="K34" t="s">
        <v>0</v>
      </c>
      <c r="L34" t="s">
        <v>1</v>
      </c>
      <c r="M34" t="s">
        <v>2</v>
      </c>
      <c r="O34" t="s">
        <v>0</v>
      </c>
      <c r="P34" t="s">
        <v>1</v>
      </c>
      <c r="Q34" t="s">
        <v>2</v>
      </c>
      <c r="U34" s="5"/>
      <c r="V34" s="1"/>
      <c r="X34" s="1"/>
      <c r="Y34" s="1"/>
      <c r="Z34" s="1"/>
      <c r="AC34" s="5"/>
    </row>
    <row r="35" spans="11:29" x14ac:dyDescent="0.25">
      <c r="U35" s="5"/>
      <c r="V35" s="1"/>
      <c r="X35" s="1"/>
      <c r="Y35" s="1"/>
      <c r="Z35" s="1"/>
      <c r="AC35" s="5"/>
    </row>
    <row r="36" spans="11:29" x14ac:dyDescent="0.25">
      <c r="U36" s="5"/>
      <c r="V36" s="1"/>
      <c r="X36" s="1"/>
      <c r="Y36" s="1"/>
      <c r="Z36" s="1"/>
      <c r="AC36" s="5"/>
    </row>
    <row r="37" spans="11:29" x14ac:dyDescent="0.25">
      <c r="U37" s="5"/>
      <c r="V37" s="1"/>
      <c r="X37" s="1"/>
      <c r="Y37" s="1"/>
      <c r="Z37" s="1"/>
      <c r="AA37" s="1"/>
      <c r="AC37" s="5"/>
    </row>
    <row r="38" spans="11:29" x14ac:dyDescent="0.25">
      <c r="U38" s="5"/>
      <c r="V38" s="1"/>
      <c r="X38" s="1"/>
      <c r="Y38" s="1"/>
      <c r="Z38" s="1"/>
      <c r="AA38" s="1"/>
      <c r="AC38" s="5"/>
    </row>
    <row r="39" spans="11:29" x14ac:dyDescent="0.25">
      <c r="U39" s="5"/>
      <c r="V39" s="1"/>
      <c r="X39" s="1"/>
      <c r="Y39" s="1"/>
      <c r="Z39" s="1"/>
      <c r="AA39" s="1"/>
      <c r="AC39" s="5"/>
    </row>
    <row r="40" spans="11:29" x14ac:dyDescent="0.25">
      <c r="U40" s="5"/>
      <c r="V40" s="1"/>
      <c r="X40" s="1"/>
      <c r="Y40" s="1"/>
      <c r="Z40" s="1"/>
      <c r="AC40" s="5"/>
    </row>
    <row r="41" spans="11:29" x14ac:dyDescent="0.25">
      <c r="U41" s="5"/>
      <c r="V41" s="1"/>
      <c r="X41" s="1"/>
      <c r="Y41" s="1"/>
      <c r="Z41" s="1"/>
      <c r="AC41" s="5"/>
    </row>
    <row r="42" spans="11:29" x14ac:dyDescent="0.25">
      <c r="U42" s="5"/>
      <c r="V42" s="1"/>
      <c r="X42" s="1"/>
      <c r="Y42" s="1"/>
      <c r="Z42" s="1"/>
      <c r="AC42" s="5"/>
    </row>
    <row r="43" spans="11:29" x14ac:dyDescent="0.25">
      <c r="U43" s="5"/>
      <c r="V43" s="1"/>
      <c r="X43" s="1"/>
      <c r="Y43" s="1"/>
      <c r="Z43" s="1"/>
      <c r="AC43" s="5"/>
    </row>
    <row r="44" spans="11:29" x14ac:dyDescent="0.25">
      <c r="T44" s="5"/>
      <c r="U44" s="5"/>
      <c r="V44" s="1"/>
      <c r="X44" s="1"/>
      <c r="Y44" s="1"/>
      <c r="Z44" s="1"/>
      <c r="AC44" s="5"/>
    </row>
    <row r="45" spans="11:29" x14ac:dyDescent="0.25">
      <c r="U45" s="5"/>
      <c r="V45" s="1"/>
      <c r="X45" s="1"/>
      <c r="Y45" s="1"/>
      <c r="Z45" s="1"/>
      <c r="AC45" s="5"/>
    </row>
    <row r="46" spans="11:29" x14ac:dyDescent="0.25">
      <c r="U46" s="5"/>
      <c r="V46" s="1"/>
      <c r="X46" s="1"/>
      <c r="Y46" s="1"/>
      <c r="Z46" s="1"/>
      <c r="AC46" s="5"/>
    </row>
    <row r="47" spans="11:29" x14ac:dyDescent="0.25">
      <c r="U47" s="5"/>
      <c r="V47" s="1"/>
      <c r="X47" s="1"/>
      <c r="Y47" s="1"/>
      <c r="Z47" s="1"/>
      <c r="AC47" s="5"/>
    </row>
    <row r="48" spans="11:29" x14ac:dyDescent="0.25">
      <c r="T48" s="8"/>
      <c r="U48" s="5"/>
      <c r="V48" s="1"/>
      <c r="X48" s="1"/>
      <c r="Y48" s="1"/>
      <c r="Z48" s="1"/>
      <c r="AC48" s="5"/>
    </row>
    <row r="49" spans="20:29" x14ac:dyDescent="0.25">
      <c r="U49" s="5"/>
      <c r="V49" s="1"/>
      <c r="X49" s="1"/>
      <c r="Y49" s="1"/>
      <c r="Z49" s="1"/>
      <c r="AC49" s="5"/>
    </row>
    <row r="50" spans="20:29" x14ac:dyDescent="0.25">
      <c r="V50" s="1"/>
      <c r="X50" s="1"/>
      <c r="Y50" s="1"/>
      <c r="Z50" s="1"/>
      <c r="AC50" s="5"/>
    </row>
    <row r="51" spans="20:29" x14ac:dyDescent="0.25">
      <c r="U51" s="5"/>
      <c r="V51" s="1"/>
      <c r="X51" s="1"/>
      <c r="Y51" s="1"/>
      <c r="Z51" s="1"/>
      <c r="AC51" s="5"/>
    </row>
    <row r="52" spans="20:29" x14ac:dyDescent="0.25">
      <c r="T52" s="5"/>
      <c r="U52" s="5"/>
      <c r="V52" s="1"/>
      <c r="X52" s="1"/>
      <c r="Y52" s="1"/>
      <c r="Z52" s="1"/>
      <c r="AC52" s="5"/>
    </row>
    <row r="53" spans="20:29" x14ac:dyDescent="0.25">
      <c r="T53" s="5"/>
      <c r="U53" s="5"/>
      <c r="V53" s="1"/>
      <c r="X53" s="1"/>
      <c r="Y53" s="1"/>
      <c r="AC53" s="5"/>
    </row>
    <row r="54" spans="20:29" x14ac:dyDescent="0.25">
      <c r="T54" s="5"/>
      <c r="U54" s="5"/>
      <c r="V54" s="1"/>
      <c r="AC54" s="5"/>
    </row>
    <row r="55" spans="20:29" x14ac:dyDescent="0.25">
      <c r="T55" s="5"/>
      <c r="U55" s="5"/>
      <c r="AC55" s="5"/>
    </row>
    <row r="56" spans="20:29" x14ac:dyDescent="0.25">
      <c r="AC56" s="5"/>
    </row>
    <row r="57" spans="20:29" x14ac:dyDescent="0.25">
      <c r="AC57" s="5"/>
    </row>
    <row r="58" spans="20:29" x14ac:dyDescent="0.25">
      <c r="AC58" s="5"/>
    </row>
    <row r="77" spans="11:11" x14ac:dyDescent="0.25">
      <c r="K77">
        <f>SUM(K35:K53)/15</f>
        <v>0</v>
      </c>
    </row>
    <row r="1048576" spans="13:26" x14ac:dyDescent="0.25">
      <c r="M1048576" s="1"/>
      <c r="X1048576" s="1"/>
      <c r="Y1048576" s="1"/>
      <c r="Z1048576" s="1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W. Dillon, Ph.D.</dc:creator>
  <cp:lastModifiedBy>Robert W Dillon, Ph.D.</cp:lastModifiedBy>
  <cp:lastPrinted>2025-12-24T17:11:48Z</cp:lastPrinted>
  <dcterms:created xsi:type="dcterms:W3CDTF">2011-05-15T21:24:21Z</dcterms:created>
  <dcterms:modified xsi:type="dcterms:W3CDTF">2026-01-10T00:48:03Z</dcterms:modified>
</cp:coreProperties>
</file>